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 tabRatio="622"/>
  </bookViews>
  <sheets>
    <sheet name="Мониторы" sheetId="2" r:id="rId1"/>
  </sheets>
  <definedNames>
    <definedName name="_xlnm._FilterDatabase" localSheetId="0" hidden="1">Мониторы!$A$1:$T$1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2" l="1"/>
  <c r="L7" i="2" s="1"/>
  <c r="M7" i="2" s="1"/>
  <c r="J6" i="2"/>
  <c r="L6" i="2" s="1"/>
  <c r="M6" i="2" s="1"/>
  <c r="J5" i="2"/>
  <c r="L5" i="2" s="1"/>
  <c r="M5" i="2" s="1"/>
  <c r="J4" i="2"/>
  <c r="L4" i="2" s="1"/>
  <c r="M4" i="2" s="1"/>
  <c r="J3" i="2"/>
  <c r="L3" i="2" s="1"/>
  <c r="M3" i="2" s="1"/>
  <c r="J2" i="2"/>
  <c r="L2" i="2" s="1"/>
  <c r="M2" i="2" s="1"/>
  <c r="J10" i="2"/>
  <c r="L10" i="2" s="1"/>
  <c r="M10" i="2" s="1"/>
  <c r="J9" i="2"/>
  <c r="L9" i="2" s="1"/>
  <c r="M9" i="2" s="1"/>
  <c r="O7" i="2" l="1"/>
  <c r="Q7" i="2"/>
  <c r="P7" i="2"/>
  <c r="O5" i="2"/>
  <c r="Q5" i="2"/>
  <c r="P5" i="2"/>
  <c r="Q6" i="2"/>
  <c r="P6" i="2"/>
  <c r="O6" i="2"/>
  <c r="O3" i="2"/>
  <c r="Q3" i="2"/>
  <c r="P3" i="2"/>
  <c r="Q2" i="2"/>
  <c r="P2" i="2"/>
  <c r="O2" i="2"/>
  <c r="Q4" i="2"/>
  <c r="P4" i="2"/>
  <c r="O4" i="2"/>
  <c r="O10" i="2"/>
  <c r="Q10" i="2"/>
  <c r="P10" i="2"/>
  <c r="Q9" i="2"/>
  <c r="O9" i="2"/>
  <c r="P9" i="2"/>
  <c r="J8" i="2" l="1"/>
  <c r="L8" i="2" s="1"/>
  <c r="M8" i="2" s="1"/>
  <c r="Q8" i="2" l="1"/>
  <c r="P8" i="2"/>
  <c r="O8" i="2"/>
</calcChain>
</file>

<file path=xl/sharedStrings.xml><?xml version="1.0" encoding="utf-8"?>
<sst xmlns="http://schemas.openxmlformats.org/spreadsheetml/2006/main" count="101" uniqueCount="30">
  <si>
    <t>Город</t>
  </si>
  <si>
    <t>Вид рекламы</t>
  </si>
  <si>
    <t>Маршруты</t>
  </si>
  <si>
    <t>Период, дней</t>
  </si>
  <si>
    <t>Выходов в час на 1 мониторе</t>
  </si>
  <si>
    <t>Ссылка</t>
  </si>
  <si>
    <t>Изготовление ролика</t>
  </si>
  <si>
    <t>Фото</t>
  </si>
  <si>
    <t>Выходов в сутки на 1 мониторе</t>
  </si>
  <si>
    <t>Выходов за период на 1 мониторе</t>
  </si>
  <si>
    <t>Автобусы</t>
  </si>
  <si>
    <t>Вологда</t>
  </si>
  <si>
    <t>от 1500 руб.</t>
  </si>
  <si>
    <t>Вид ТС</t>
  </si>
  <si>
    <t>Марка ТС</t>
  </si>
  <si>
    <t>Количество ТС</t>
  </si>
  <si>
    <t>Количество мониторов</t>
  </si>
  <si>
    <t>График работы</t>
  </si>
  <si>
    <t>ПН-ВС: 08:00 - 22:00</t>
  </si>
  <si>
    <t>Стоимость за 1 сек.</t>
  </si>
  <si>
    <t>Ролик 10 сек.</t>
  </si>
  <si>
    <t>Ролик 15 сек.</t>
  </si>
  <si>
    <t>Ролик 5 сек.</t>
  </si>
  <si>
    <t>Схема движения</t>
  </si>
  <si>
    <t>1, 2, 6, 7, 8, 12, 16, 17, 18, 19, 20, 22, 28, 36, 42, 45</t>
  </si>
  <si>
    <t>Реклама на мониторах внутри салона</t>
  </si>
  <si>
    <t>№1 - 10 мониторов, №16 - 6 мониторов, №16/19 (гармошки) - 8 мониторов, №19 - 8 мониторов, №2 - 12 мониторов, №20 - 4 мониторов</t>
  </si>
  <si>
    <t>№28 - 8 мониторов 8, №36 - 8 мониторов, №42 - 8 мониторов, №6 - 8 мониторов, №7 - 14 мониторов</t>
  </si>
  <si>
    <t>Общее количество выходов</t>
  </si>
  <si>
    <t>Лиазы и Нефазы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</si>
</sst>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u.wikiroutes.info/vologda/catalog" TargetMode="External"/><Relationship Id="rId13" Type="http://schemas.openxmlformats.org/officeDocument/2006/relationships/hyperlink" Target="https://disk.yandex.ru/i/UMdnosxC0bWTfw" TargetMode="External"/><Relationship Id="rId18" Type="http://schemas.openxmlformats.org/officeDocument/2006/relationships/hyperlink" Target="https://ru.wikiroutes.info/vologda/catalog" TargetMode="External"/><Relationship Id="rId3" Type="http://schemas.openxmlformats.org/officeDocument/2006/relationships/hyperlink" Target="https://disk.yandex.ru/i/UMdnosxC0bWTfw" TargetMode="External"/><Relationship Id="rId7" Type="http://schemas.openxmlformats.org/officeDocument/2006/relationships/hyperlink" Target="https://disk.yandex.ru/i/UMdnosxC0bWTfw" TargetMode="External"/><Relationship Id="rId12" Type="http://schemas.openxmlformats.org/officeDocument/2006/relationships/hyperlink" Target="https://ru.wikiroutes.info/vologda/catalog" TargetMode="External"/><Relationship Id="rId17" Type="http://schemas.openxmlformats.org/officeDocument/2006/relationships/hyperlink" Target="https://disk.yandex.ru/i/UMdnosxC0bWTfw" TargetMode="External"/><Relationship Id="rId2" Type="http://schemas.openxmlformats.org/officeDocument/2006/relationships/hyperlink" Target="https://ru.wikiroutes.info/vologda/catalog" TargetMode="External"/><Relationship Id="rId16" Type="http://schemas.openxmlformats.org/officeDocument/2006/relationships/hyperlink" Target="https://ru.wikiroutes.info/vologda/catalog" TargetMode="External"/><Relationship Id="rId1" Type="http://schemas.openxmlformats.org/officeDocument/2006/relationships/hyperlink" Target="https://disk.yandex.ru/i/UMdnosxC0bWTfw" TargetMode="External"/><Relationship Id="rId6" Type="http://schemas.openxmlformats.org/officeDocument/2006/relationships/hyperlink" Target="https://ru.wikiroutes.info/vologda/catalog" TargetMode="External"/><Relationship Id="rId11" Type="http://schemas.openxmlformats.org/officeDocument/2006/relationships/hyperlink" Target="https://disk.yandex.ru/i/UMdnosxC0bWTfw" TargetMode="External"/><Relationship Id="rId5" Type="http://schemas.openxmlformats.org/officeDocument/2006/relationships/hyperlink" Target="https://disk.yandex.ru/i/UMdnosxC0bWTfw" TargetMode="External"/><Relationship Id="rId15" Type="http://schemas.openxmlformats.org/officeDocument/2006/relationships/hyperlink" Target="https://disk.yandex.ru/i/UMdnosxC0bWTfw" TargetMode="External"/><Relationship Id="rId10" Type="http://schemas.openxmlformats.org/officeDocument/2006/relationships/hyperlink" Target="https://ru.wikiroutes.info/vologda/catalog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ru.wikiroutes.info/vologda/catalog" TargetMode="External"/><Relationship Id="rId9" Type="http://schemas.openxmlformats.org/officeDocument/2006/relationships/hyperlink" Target="https://disk.yandex.ru/i/UMdnosxC0bWTfw" TargetMode="External"/><Relationship Id="rId14" Type="http://schemas.openxmlformats.org/officeDocument/2006/relationships/hyperlink" Target="https://ru.wikiroutes.info/vologda/catal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>
      <selection activeCell="D2" sqref="D2"/>
    </sheetView>
  </sheetViews>
  <sheetFormatPr defaultRowHeight="12.75" x14ac:dyDescent="0.25"/>
  <cols>
    <col min="1" max="1" width="10.5703125" style="1" customWidth="1"/>
    <col min="2" max="2" width="11" style="1" customWidth="1"/>
    <col min="3" max="3" width="13" style="1" customWidth="1"/>
    <col min="4" max="4" width="20" style="1" customWidth="1"/>
    <col min="5" max="5" width="9.5703125" style="1" customWidth="1"/>
    <col min="6" max="6" width="17" style="1" customWidth="1"/>
    <col min="7" max="7" width="14.7109375" style="1" bestFit="1" customWidth="1"/>
    <col min="8" max="8" width="20.7109375" style="1" customWidth="1"/>
    <col min="9" max="9" width="17.85546875" style="1" customWidth="1"/>
    <col min="10" max="10" width="22.5703125" style="1" customWidth="1"/>
    <col min="11" max="11" width="16.85546875" style="1" customWidth="1"/>
    <col min="12" max="12" width="25.42578125" style="1" customWidth="1"/>
    <col min="13" max="13" width="18.5703125" style="1" customWidth="1"/>
    <col min="14" max="14" width="21" style="1" bestFit="1" customWidth="1"/>
    <col min="15" max="15" width="15.28515625" style="2" customWidth="1"/>
    <col min="16" max="17" width="16.28515625" style="2" customWidth="1"/>
    <col min="18" max="18" width="27.5703125" style="3" bestFit="1" customWidth="1"/>
    <col min="19" max="19" width="19.42578125" style="3" bestFit="1" customWidth="1"/>
    <col min="20" max="20" width="16.85546875" style="1" bestFit="1" customWidth="1"/>
    <col min="21" max="16384" width="9.140625" style="1"/>
  </cols>
  <sheetData>
    <row r="1" spans="1:20" ht="25.5" x14ac:dyDescent="0.25">
      <c r="A1" s="5" t="s">
        <v>0</v>
      </c>
      <c r="B1" s="5" t="s">
        <v>13</v>
      </c>
      <c r="C1" s="5" t="s">
        <v>14</v>
      </c>
      <c r="D1" s="5" t="s">
        <v>1</v>
      </c>
      <c r="E1" s="5" t="s">
        <v>7</v>
      </c>
      <c r="F1" s="5" t="s">
        <v>15</v>
      </c>
      <c r="G1" s="5" t="s">
        <v>16</v>
      </c>
      <c r="H1" s="5" t="s">
        <v>4</v>
      </c>
      <c r="I1" s="5" t="s">
        <v>17</v>
      </c>
      <c r="J1" s="5" t="s">
        <v>8</v>
      </c>
      <c r="K1" s="5" t="s">
        <v>3</v>
      </c>
      <c r="L1" s="5" t="s">
        <v>9</v>
      </c>
      <c r="M1" s="5" t="s">
        <v>28</v>
      </c>
      <c r="N1" s="5" t="s">
        <v>19</v>
      </c>
      <c r="O1" s="5" t="s">
        <v>22</v>
      </c>
      <c r="P1" s="5" t="s">
        <v>20</v>
      </c>
      <c r="Q1" s="5" t="s">
        <v>21</v>
      </c>
      <c r="R1" s="5" t="s">
        <v>2</v>
      </c>
      <c r="S1" s="5" t="s">
        <v>23</v>
      </c>
      <c r="T1" s="5" t="s">
        <v>6</v>
      </c>
    </row>
    <row r="2" spans="1:20" ht="63.75" x14ac:dyDescent="0.25">
      <c r="A2" s="6" t="s">
        <v>11</v>
      </c>
      <c r="B2" s="6" t="s">
        <v>10</v>
      </c>
      <c r="C2" s="6" t="s">
        <v>29</v>
      </c>
      <c r="D2" s="6" t="s">
        <v>25</v>
      </c>
      <c r="E2" s="7" t="s">
        <v>5</v>
      </c>
      <c r="F2" s="6">
        <v>24</v>
      </c>
      <c r="G2" s="6">
        <v>48</v>
      </c>
      <c r="H2" s="8">
        <v>4</v>
      </c>
      <c r="I2" s="6" t="s">
        <v>18</v>
      </c>
      <c r="J2" s="6">
        <f t="shared" ref="J2:J7" si="0">12*H2</f>
        <v>48</v>
      </c>
      <c r="K2" s="6">
        <v>30</v>
      </c>
      <c r="L2" s="6">
        <f t="shared" ref="L2:L7" si="1">J2*K2</f>
        <v>1440</v>
      </c>
      <c r="M2" s="6">
        <f t="shared" ref="M2:M7" si="2">L2*G2</f>
        <v>69120</v>
      </c>
      <c r="N2" s="6">
        <v>7.0000000000000007E-2</v>
      </c>
      <c r="O2" s="4">
        <f t="shared" ref="O2:O7" si="3">N2*M2*5</f>
        <v>24192.000000000004</v>
      </c>
      <c r="P2" s="4">
        <f t="shared" ref="P2:P7" si="4">N2*M2*10</f>
        <v>48384.000000000007</v>
      </c>
      <c r="Q2" s="4">
        <f t="shared" ref="Q2:Q7" si="5">N2*M2*15</f>
        <v>72576.000000000015</v>
      </c>
      <c r="R2" s="6" t="s">
        <v>26</v>
      </c>
      <c r="S2" s="7" t="s">
        <v>5</v>
      </c>
      <c r="T2" s="6" t="s">
        <v>12</v>
      </c>
    </row>
    <row r="3" spans="1:20" ht="63.75" x14ac:dyDescent="0.25">
      <c r="A3" s="6" t="s">
        <v>11</v>
      </c>
      <c r="B3" s="6" t="s">
        <v>10</v>
      </c>
      <c r="C3" s="6" t="s">
        <v>29</v>
      </c>
      <c r="D3" s="6" t="s">
        <v>25</v>
      </c>
      <c r="E3" s="7" t="s">
        <v>5</v>
      </c>
      <c r="F3" s="6">
        <v>24</v>
      </c>
      <c r="G3" s="6">
        <v>48</v>
      </c>
      <c r="H3" s="9">
        <v>6</v>
      </c>
      <c r="I3" s="6" t="s">
        <v>18</v>
      </c>
      <c r="J3" s="6">
        <f t="shared" si="0"/>
        <v>72</v>
      </c>
      <c r="K3" s="6">
        <v>30</v>
      </c>
      <c r="L3" s="6">
        <f t="shared" si="1"/>
        <v>2160</v>
      </c>
      <c r="M3" s="6">
        <f t="shared" si="2"/>
        <v>103680</v>
      </c>
      <c r="N3" s="6">
        <v>7.0000000000000007E-2</v>
      </c>
      <c r="O3" s="4">
        <f t="shared" si="3"/>
        <v>36288</v>
      </c>
      <c r="P3" s="4">
        <f t="shared" si="4"/>
        <v>72576</v>
      </c>
      <c r="Q3" s="4">
        <f t="shared" si="5"/>
        <v>108864</v>
      </c>
      <c r="R3" s="6" t="s">
        <v>26</v>
      </c>
      <c r="S3" s="7" t="s">
        <v>5</v>
      </c>
      <c r="T3" s="6" t="s">
        <v>12</v>
      </c>
    </row>
    <row r="4" spans="1:20" ht="63.75" x14ac:dyDescent="0.25">
      <c r="A4" s="6" t="s">
        <v>11</v>
      </c>
      <c r="B4" s="6" t="s">
        <v>10</v>
      </c>
      <c r="C4" s="6" t="s">
        <v>29</v>
      </c>
      <c r="D4" s="6" t="s">
        <v>25</v>
      </c>
      <c r="E4" s="7" t="s">
        <v>5</v>
      </c>
      <c r="F4" s="6">
        <v>24</v>
      </c>
      <c r="G4" s="6">
        <v>48</v>
      </c>
      <c r="H4" s="10">
        <v>12</v>
      </c>
      <c r="I4" s="6" t="s">
        <v>18</v>
      </c>
      <c r="J4" s="6">
        <f t="shared" si="0"/>
        <v>144</v>
      </c>
      <c r="K4" s="6">
        <v>30</v>
      </c>
      <c r="L4" s="6">
        <f t="shared" si="1"/>
        <v>4320</v>
      </c>
      <c r="M4" s="6">
        <f t="shared" si="2"/>
        <v>207360</v>
      </c>
      <c r="N4" s="6">
        <v>7.0000000000000007E-2</v>
      </c>
      <c r="O4" s="4">
        <f t="shared" si="3"/>
        <v>72576</v>
      </c>
      <c r="P4" s="4">
        <f t="shared" si="4"/>
        <v>145152</v>
      </c>
      <c r="Q4" s="4">
        <f t="shared" si="5"/>
        <v>217728</v>
      </c>
      <c r="R4" s="6" t="s">
        <v>26</v>
      </c>
      <c r="S4" s="7" t="s">
        <v>5</v>
      </c>
      <c r="T4" s="6" t="s">
        <v>12</v>
      </c>
    </row>
    <row r="5" spans="1:20" ht="51" x14ac:dyDescent="0.25">
      <c r="A5" s="6" t="s">
        <v>11</v>
      </c>
      <c r="B5" s="6" t="s">
        <v>10</v>
      </c>
      <c r="C5" s="6" t="s">
        <v>29</v>
      </c>
      <c r="D5" s="6" t="s">
        <v>25</v>
      </c>
      <c r="E5" s="7" t="s">
        <v>5</v>
      </c>
      <c r="F5" s="6">
        <v>23</v>
      </c>
      <c r="G5" s="6">
        <v>46</v>
      </c>
      <c r="H5" s="8">
        <v>4</v>
      </c>
      <c r="I5" s="6" t="s">
        <v>18</v>
      </c>
      <c r="J5" s="6">
        <f t="shared" si="0"/>
        <v>48</v>
      </c>
      <c r="K5" s="6">
        <v>30</v>
      </c>
      <c r="L5" s="6">
        <f t="shared" si="1"/>
        <v>1440</v>
      </c>
      <c r="M5" s="6">
        <f t="shared" si="2"/>
        <v>66240</v>
      </c>
      <c r="N5" s="6">
        <v>7.0000000000000007E-2</v>
      </c>
      <c r="O5" s="4">
        <f t="shared" si="3"/>
        <v>23184</v>
      </c>
      <c r="P5" s="4">
        <f t="shared" si="4"/>
        <v>46368</v>
      </c>
      <c r="Q5" s="4">
        <f t="shared" si="5"/>
        <v>69552</v>
      </c>
      <c r="R5" s="6" t="s">
        <v>27</v>
      </c>
      <c r="S5" s="7" t="s">
        <v>5</v>
      </c>
      <c r="T5" s="6" t="s">
        <v>12</v>
      </c>
    </row>
    <row r="6" spans="1:20" ht="51" x14ac:dyDescent="0.25">
      <c r="A6" s="6" t="s">
        <v>11</v>
      </c>
      <c r="B6" s="6" t="s">
        <v>10</v>
      </c>
      <c r="C6" s="6" t="s">
        <v>29</v>
      </c>
      <c r="D6" s="6" t="s">
        <v>25</v>
      </c>
      <c r="E6" s="7" t="s">
        <v>5</v>
      </c>
      <c r="F6" s="6">
        <v>23</v>
      </c>
      <c r="G6" s="6">
        <v>46</v>
      </c>
      <c r="H6" s="9">
        <v>6</v>
      </c>
      <c r="I6" s="6" t="s">
        <v>18</v>
      </c>
      <c r="J6" s="6">
        <f t="shared" si="0"/>
        <v>72</v>
      </c>
      <c r="K6" s="6">
        <v>30</v>
      </c>
      <c r="L6" s="6">
        <f t="shared" si="1"/>
        <v>2160</v>
      </c>
      <c r="M6" s="6">
        <f t="shared" si="2"/>
        <v>99360</v>
      </c>
      <c r="N6" s="6">
        <v>7.0000000000000007E-2</v>
      </c>
      <c r="O6" s="4">
        <f t="shared" si="3"/>
        <v>34776</v>
      </c>
      <c r="P6" s="4">
        <f t="shared" si="4"/>
        <v>69552</v>
      </c>
      <c r="Q6" s="4">
        <f t="shared" si="5"/>
        <v>104328.00000000001</v>
      </c>
      <c r="R6" s="6" t="s">
        <v>27</v>
      </c>
      <c r="S6" s="7" t="s">
        <v>5</v>
      </c>
      <c r="T6" s="6" t="s">
        <v>12</v>
      </c>
    </row>
    <row r="7" spans="1:20" ht="51" x14ac:dyDescent="0.25">
      <c r="A7" s="6" t="s">
        <v>11</v>
      </c>
      <c r="B7" s="6" t="s">
        <v>10</v>
      </c>
      <c r="C7" s="6" t="s">
        <v>29</v>
      </c>
      <c r="D7" s="6" t="s">
        <v>25</v>
      </c>
      <c r="E7" s="7" t="s">
        <v>5</v>
      </c>
      <c r="F7" s="6">
        <v>23</v>
      </c>
      <c r="G7" s="6">
        <v>46</v>
      </c>
      <c r="H7" s="10">
        <v>12</v>
      </c>
      <c r="I7" s="6" t="s">
        <v>18</v>
      </c>
      <c r="J7" s="6">
        <f t="shared" si="0"/>
        <v>144</v>
      </c>
      <c r="K7" s="6">
        <v>30</v>
      </c>
      <c r="L7" s="6">
        <f t="shared" si="1"/>
        <v>4320</v>
      </c>
      <c r="M7" s="6">
        <f t="shared" si="2"/>
        <v>198720</v>
      </c>
      <c r="N7" s="6">
        <v>7.0000000000000007E-2</v>
      </c>
      <c r="O7" s="4">
        <f t="shared" si="3"/>
        <v>69552</v>
      </c>
      <c r="P7" s="4">
        <f t="shared" si="4"/>
        <v>139104</v>
      </c>
      <c r="Q7" s="4">
        <f t="shared" si="5"/>
        <v>208656.00000000003</v>
      </c>
      <c r="R7" s="6" t="s">
        <v>27</v>
      </c>
      <c r="S7" s="7" t="s">
        <v>5</v>
      </c>
      <c r="T7" s="6" t="s">
        <v>12</v>
      </c>
    </row>
    <row r="8" spans="1:20" ht="25.5" x14ac:dyDescent="0.25">
      <c r="A8" s="6" t="s">
        <v>11</v>
      </c>
      <c r="B8" s="6" t="s">
        <v>10</v>
      </c>
      <c r="C8" s="6" t="s">
        <v>29</v>
      </c>
      <c r="D8" s="6" t="s">
        <v>25</v>
      </c>
      <c r="E8" s="7" t="s">
        <v>5</v>
      </c>
      <c r="F8" s="6">
        <v>35</v>
      </c>
      <c r="G8" s="6">
        <v>70</v>
      </c>
      <c r="H8" s="8">
        <v>4</v>
      </c>
      <c r="I8" s="6" t="s">
        <v>18</v>
      </c>
      <c r="J8" s="6">
        <f>12*H8</f>
        <v>48</v>
      </c>
      <c r="K8" s="6">
        <v>30</v>
      </c>
      <c r="L8" s="6">
        <f>J8*K8</f>
        <v>1440</v>
      </c>
      <c r="M8" s="6">
        <f>L8*G8</f>
        <v>100800</v>
      </c>
      <c r="N8" s="6">
        <v>7.0000000000000007E-2</v>
      </c>
      <c r="O8" s="4">
        <f>N8*M8*5</f>
        <v>35280.000000000007</v>
      </c>
      <c r="P8" s="4">
        <f>N8*M8*10</f>
        <v>70560.000000000015</v>
      </c>
      <c r="Q8" s="4">
        <f>N8*M8*15</f>
        <v>105840.00000000001</v>
      </c>
      <c r="R8" s="6" t="s">
        <v>24</v>
      </c>
      <c r="S8" s="7" t="s">
        <v>5</v>
      </c>
      <c r="T8" s="6" t="s">
        <v>12</v>
      </c>
    </row>
    <row r="9" spans="1:20" ht="25.5" x14ac:dyDescent="0.25">
      <c r="A9" s="6" t="s">
        <v>11</v>
      </c>
      <c r="B9" s="6" t="s">
        <v>10</v>
      </c>
      <c r="C9" s="6" t="s">
        <v>29</v>
      </c>
      <c r="D9" s="6" t="s">
        <v>25</v>
      </c>
      <c r="E9" s="7" t="s">
        <v>5</v>
      </c>
      <c r="F9" s="6">
        <v>35</v>
      </c>
      <c r="G9" s="6">
        <v>70</v>
      </c>
      <c r="H9" s="9">
        <v>6</v>
      </c>
      <c r="I9" s="6" t="s">
        <v>18</v>
      </c>
      <c r="J9" s="6">
        <f>12*H9</f>
        <v>72</v>
      </c>
      <c r="K9" s="6">
        <v>30</v>
      </c>
      <c r="L9" s="6">
        <f>J9*K9</f>
        <v>2160</v>
      </c>
      <c r="M9" s="6">
        <f>L9*G9</f>
        <v>151200</v>
      </c>
      <c r="N9" s="6">
        <v>7.0000000000000007E-2</v>
      </c>
      <c r="O9" s="4">
        <f>N9*M9*5</f>
        <v>52920.000000000007</v>
      </c>
      <c r="P9" s="4">
        <f>N9*M9*10</f>
        <v>105840.00000000001</v>
      </c>
      <c r="Q9" s="4">
        <f>N9*M9*15</f>
        <v>158760.00000000003</v>
      </c>
      <c r="R9" s="6" t="s">
        <v>24</v>
      </c>
      <c r="S9" s="7" t="s">
        <v>5</v>
      </c>
      <c r="T9" s="6" t="s">
        <v>12</v>
      </c>
    </row>
    <row r="10" spans="1:20" ht="25.5" x14ac:dyDescent="0.25">
      <c r="A10" s="6" t="s">
        <v>11</v>
      </c>
      <c r="B10" s="6" t="s">
        <v>10</v>
      </c>
      <c r="C10" s="6" t="s">
        <v>29</v>
      </c>
      <c r="D10" s="6" t="s">
        <v>25</v>
      </c>
      <c r="E10" s="7" t="s">
        <v>5</v>
      </c>
      <c r="F10" s="6">
        <v>35</v>
      </c>
      <c r="G10" s="6">
        <v>70</v>
      </c>
      <c r="H10" s="10">
        <v>12</v>
      </c>
      <c r="I10" s="6" t="s">
        <v>18</v>
      </c>
      <c r="J10" s="6">
        <f>12*H10</f>
        <v>144</v>
      </c>
      <c r="K10" s="6">
        <v>30</v>
      </c>
      <c r="L10" s="6">
        <f>J10*K10</f>
        <v>4320</v>
      </c>
      <c r="M10" s="6">
        <f>L10*G10</f>
        <v>302400</v>
      </c>
      <c r="N10" s="6">
        <v>7.0000000000000007E-2</v>
      </c>
      <c r="O10" s="4">
        <f>N10*M10*5</f>
        <v>105840.00000000001</v>
      </c>
      <c r="P10" s="4">
        <f>N10*M10*10</f>
        <v>211680.00000000003</v>
      </c>
      <c r="Q10" s="4">
        <f>N10*M10*15</f>
        <v>317520.00000000006</v>
      </c>
      <c r="R10" s="6" t="s">
        <v>24</v>
      </c>
      <c r="S10" s="7" t="s">
        <v>5</v>
      </c>
      <c r="T10" s="6" t="s">
        <v>12</v>
      </c>
    </row>
  </sheetData>
  <autoFilter ref="A1:T1"/>
  <hyperlinks>
    <hyperlink ref="E8" r:id="rId1"/>
    <hyperlink ref="S8" r:id="rId2"/>
    <hyperlink ref="E9" r:id="rId3"/>
    <hyperlink ref="S9" r:id="rId4"/>
    <hyperlink ref="E10" r:id="rId5"/>
    <hyperlink ref="S10" r:id="rId6"/>
    <hyperlink ref="E2" r:id="rId7"/>
    <hyperlink ref="S2" r:id="rId8"/>
    <hyperlink ref="E3" r:id="rId9"/>
    <hyperlink ref="S3" r:id="rId10"/>
    <hyperlink ref="E4" r:id="rId11"/>
    <hyperlink ref="S4" r:id="rId12"/>
    <hyperlink ref="E5" r:id="rId13"/>
    <hyperlink ref="S5" r:id="rId14"/>
    <hyperlink ref="E6" r:id="rId15"/>
    <hyperlink ref="S6" r:id="rId16"/>
    <hyperlink ref="E7" r:id="rId17"/>
    <hyperlink ref="S7" r:id="rId18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2026-09-27T19:01:20Z</dcterms:modified>
</cp:coreProperties>
</file>